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codeName="DieseArbeitsmappe" defaultThemeVersion="166925"/>
  <mc:AlternateContent xmlns:mc="http://schemas.openxmlformats.org/markup-compatibility/2006">
    <mc:Choice Requires="x15">
      <x15ac:absPath xmlns:x15ac="http://schemas.microsoft.com/office/spreadsheetml/2010/11/ac" url="C:\Users\René\Desktop\"/>
    </mc:Choice>
  </mc:AlternateContent>
  <xr:revisionPtr revIDLastSave="0" documentId="13_ncr:1_{720A9578-07B3-494F-BFD6-BD2FF0B7155D}" xr6:coauthVersionLast="36" xr6:coauthVersionMax="36" xr10:uidLastSave="{00000000-0000-0000-0000-000000000000}"/>
  <bookViews>
    <workbookView xWindow="0" yWindow="0" windowWidth="16365" windowHeight="5295" activeTab="2" xr2:uid="{5C731389-5D9B-43A6-9C11-76705107533C}"/>
  </bookViews>
  <sheets>
    <sheet name="Vorlage" sheetId="4" r:id="rId1"/>
    <sheet name="Rundungstabelle" sheetId="2" r:id="rId2"/>
    <sheet name="Kriterien" sheetId="1" r:id="rId3"/>
  </sheets>
  <definedNames>
    <definedName name="_xlnm.Print_Area" localSheetId="2">Kriterien!$A$1:$D$14</definedName>
    <definedName name="_xlnm.Print_Area" localSheetId="1">Rundungstabelle!$A$1:$I$26</definedName>
    <definedName name="_xlnm.Print_Area" localSheetId="0">Vorlage!$A$1:$J$35</definedName>
    <definedName name="Rundung">Rundungstabelle!$C$3:$D$14</definedName>
    <definedName name="Z_9A607CE6_F805_D640_84F4_5D4B929712CB_.wvu.PrintArea" localSheetId="2" hidden="1">Kriterien!$A$1:$B$27</definedName>
    <definedName name="Z_9A607CE6_F805_D640_84F4_5D4B929712CB_.wvu.PrintArea" localSheetId="0" hidden="1">Vorlage!$A$1:$H$34</definedName>
  </definedNames>
  <calcPr calcId="191029"/>
  <customWorkbookViews>
    <customWorkbookView name="all" guid="{9A607CE6-F805-D640-84F4-5D4B929712CB}" xWindow="421" yWindow="44" windowWidth="1491" windowHeight="1235" activeSheetId="4"/>
  </customWorkbookViews>
  <webPublishing allowPng="1" targetScreenSize="1024x768" codePage="10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 i="4" l="1"/>
  <c r="E9" i="4" l="1"/>
  <c r="F27" i="4" l="1"/>
  <c r="F19" i="4"/>
  <c r="F14" i="4"/>
  <c r="F9" i="4"/>
  <c r="F33" i="4" s="1"/>
  <c r="E19" i="4"/>
  <c r="E14" i="4"/>
  <c r="G24" i="2" l="1"/>
  <c r="E27" i="4" l="1"/>
  <c r="I33" i="4" s="1"/>
  <c r="J32" i="4" l="1"/>
</calcChain>
</file>

<file path=xl/sharedStrings.xml><?xml version="1.0" encoding="utf-8"?>
<sst xmlns="http://schemas.openxmlformats.org/spreadsheetml/2006/main" count="123" uniqueCount="121">
  <si>
    <t>Werden Regeln der Orthographie, Grammatik und Interpunktion eingehalten?</t>
  </si>
  <si>
    <t>Wird trotz der subjektiven Komponente eines Portfolios ein sachlicher, wissenschaftlicher Stil einschließlich einer einheitlichen, fachlich korrekten Terminologie verwendet?</t>
  </si>
  <si>
    <t>Falls keine Vorlage angeboten wurde, ist das Portfolio dann sinnvoll in Unterseiten mit passenden Bezeichnungen gegliedert? Ist das Portfolio auch innerhalb seiner Reiter durch Überschriften und Absätze so gegliedert, dass es die Lesbarkeit unterstützt?</t>
  </si>
  <si>
    <t>Sind alle geforderten Einträge im Portfolio vorhanden (z.B. Auftakt- und Abschlussreflexion)?</t>
  </si>
  <si>
    <t>Weist das Portfolio durchgängig einen roten Faden auf (durch wiederkehrende Aspekte, Rückbezüge etc.)?</t>
  </si>
  <si>
    <t>Werden die Inhalte in ihrer Komplexität dem erwartbaren Niveau (Lernstand, Aufgabenstellung) angemessen dargestellt?</t>
  </si>
  <si>
    <t>Werden im Seminar behandelte Themen und Fragestellungen im Portfolio aufgegriffen, eingebunden und kritisch reflektiert?</t>
  </si>
  <si>
    <t>Genügt die verwendete Literatur in Auswahl und Umfang wissenschaftlichen Ansprüchen (Kanon, Aktualität, Innovation)?</t>
  </si>
  <si>
    <t>Werden frühere praktische und theoretische Erfahrungen angemessen breit und tief mit neu erworbenen in Beziehung gesetzt?</t>
  </si>
  <si>
    <t>ab</t>
  </si>
  <si>
    <t>gerundet</t>
  </si>
  <si>
    <t>Eingabezulassungen</t>
  </si>
  <si>
    <t>na</t>
  </si>
  <si>
    <t>Bereich</t>
  </si>
  <si>
    <t>Unterbereich</t>
  </si>
  <si>
    <t>Note</t>
  </si>
  <si>
    <t>Zwischennote</t>
  </si>
  <si>
    <t>Gewichtung</t>
  </si>
  <si>
    <t>Endnote</t>
  </si>
  <si>
    <t>errechnet</t>
  </si>
  <si>
    <t>A.1</t>
  </si>
  <si>
    <t>A.2</t>
  </si>
  <si>
    <t>A.3</t>
  </si>
  <si>
    <t>B.1</t>
  </si>
  <si>
    <t>B.2</t>
  </si>
  <si>
    <t>B.3</t>
  </si>
  <si>
    <t>C.1</t>
  </si>
  <si>
    <t>C.2</t>
  </si>
  <si>
    <t>C.3</t>
  </si>
  <si>
    <t>D.1</t>
  </si>
  <si>
    <t>Das E-Portfolio…</t>
  </si>
  <si>
    <t>Schreibkonventionen</t>
  </si>
  <si>
    <t>Stilistische Angemessenheit</t>
  </si>
  <si>
    <t>Zitation und Urheberrecht</t>
  </si>
  <si>
    <t>Gliederung und Struktur</t>
  </si>
  <si>
    <t>B.4</t>
  </si>
  <si>
    <t>C.4</t>
  </si>
  <si>
    <t>C.5</t>
  </si>
  <si>
    <t>C.6</t>
  </si>
  <si>
    <t>C.7</t>
  </si>
  <si>
    <t>D.2</t>
  </si>
  <si>
    <t>D.3</t>
  </si>
  <si>
    <t>D.4</t>
  </si>
  <si>
    <t>D.5</t>
  </si>
  <si>
    <t>D.6</t>
  </si>
  <si>
    <t>Selbsterstellte Medien</t>
  </si>
  <si>
    <t>Verlinkungen</t>
  </si>
  <si>
    <t>Umfang</t>
  </si>
  <si>
    <t>Vollständigkeit</t>
  </si>
  <si>
    <t>Konsistenz</t>
  </si>
  <si>
    <t>Anspruch und Sorgfalt</t>
  </si>
  <si>
    <t>Bezug zu Seminarinhalten</t>
  </si>
  <si>
    <t>Bezüge zur Forschungsliteratur</t>
  </si>
  <si>
    <t>Güte der Literaturbasis</t>
  </si>
  <si>
    <t>Umgang mit Feedback</t>
  </si>
  <si>
    <t>Zum Testen:</t>
  </si>
  <si>
    <t>errechneter Wert</t>
  </si>
  <si>
    <t>gerundet mittels Formel</t>
  </si>
  <si>
    <t>A.4</t>
  </si>
  <si>
    <t>Fontstil/ Zeichenformat</t>
  </si>
  <si>
    <t>Relevanz der Materialien/ Medien</t>
  </si>
  <si>
    <t>Umgang mit Herausforderungen</t>
  </si>
  <si>
    <t>Antizipation/ Perspektive</t>
  </si>
  <si>
    <t>Zeichnet sich das Portfolio durch besondere Originalität und/ oder Kreativität aus?</t>
  </si>
  <si>
    <t>Weist die Arbeit einen angemessenen Umfang auf? D.h. ist sie frei von Leerstellen und Redundanzen? (Bei Vorgabe eines Mindest-/ Maximalumfangs kann dieser hier zum Tragen kommen.)</t>
  </si>
  <si>
    <t xml:space="preserve">Weisen selbsterstellte Materialien/ Medien eine im Rahmen des Erwartbaren angemessene Qualität auf? </t>
  </si>
  <si>
    <t>Werden realistische seminarrelevante Lernziele formuliert? Wird die persönliche Entwicklung plausibel nachgezeichnet?</t>
  </si>
  <si>
    <t>Wird die Bedeutung selbst- sowie fremderstellter Materialien/ Medien für den eigenen Lernprozess angemessen reflektiert (Erfahrungen, Lernstand, Lernstandsprogression und -desiderate)?</t>
  </si>
  <si>
    <t>Wird erhaltenes Feedback (schriftlich durch Kommentare zum Portfolio, mündlich im Rahmen des Seminars durch Kommiliton*innen oder Lehrende etc.) adressiert und reflektiert?</t>
  </si>
  <si>
    <t>Zielsetz./ pers. Entwicklung/ Lernerfolg</t>
  </si>
  <si>
    <t>Einbezug Vorwissen/ Erfahrungen</t>
  </si>
  <si>
    <t>Auswahl u. Einbettg. Materialien/ Med.</t>
  </si>
  <si>
    <t>Sind Schriftfont(s) und -größe(n), Hervorhebungen und Farben im Rahmen der plattformbedingten Möglichkeiten so gewählt, dass sie die Lesbarkeit unterstützen?</t>
  </si>
  <si>
    <t>Weist das Portfolio durch Links auf interne (andere Stellen des Portfolios) sowie externe Seiten eine hypertextuelle Struktur auf und profitieren Les- und Nachvollziehbarkeit davon?</t>
  </si>
  <si>
    <t>A.1   Schreibkonventionen</t>
  </si>
  <si>
    <t>A.2   Stilistische Angemessenheit</t>
  </si>
  <si>
    <t>A.3   Zitation und Urheberrecht</t>
  </si>
  <si>
    <t>A.4   Umfang</t>
  </si>
  <si>
    <t>B.1   Gliederung und Struktur</t>
  </si>
  <si>
    <t>B.2   Fontstil/ Zeichenformat</t>
  </si>
  <si>
    <t>B.4   Verlinkungen</t>
  </si>
  <si>
    <t>C.1   Vollständigkeit</t>
  </si>
  <si>
    <t>C.2   Konsistenz</t>
  </si>
  <si>
    <t>C.3   Anspruch und Sorgfalt</t>
  </si>
  <si>
    <t>C.5   Bezug zu Seminarinhalten</t>
  </si>
  <si>
    <t>C.7   Güte der Literaturbasis</t>
  </si>
  <si>
    <t xml:space="preserve">D.4   Umgang mit Feedback </t>
  </si>
  <si>
    <t>D.6   Antizipation/ Perspektive</t>
  </si>
  <si>
    <t>E.1   Originalität/ Kreativität</t>
  </si>
  <si>
    <t>BY-SA 4.0</t>
  </si>
  <si>
    <t>A. Form</t>
  </si>
  <si>
    <t>B. Gestaltung</t>
  </si>
  <si>
    <t>C. Inhalt</t>
  </si>
  <si>
    <t>D. Reflexion</t>
  </si>
  <si>
    <t>Gestaltung: Dirk Kuntze</t>
  </si>
  <si>
    <t>Name: ... ...</t>
  </si>
  <si>
    <t>Matrikel-Nr.: ... ...</t>
  </si>
  <si>
    <t>Seminartitel: ... ...</t>
  </si>
  <si>
    <t>Titel d. Arbeit: ... ...</t>
  </si>
  <si>
    <t>Dozent: ... ...</t>
  </si>
  <si>
    <t>Wird die verwendete Forschungsliteratur sinnstiftend und themenbezogen im Sinne der Argumentation des Portfolios verwendet, ohne dabei den Sinn des jeweiligen Forschungsbeitrags zu entstellen?</t>
  </si>
  <si>
    <t>Welche Schlüsse werden für das weitere Lernen sowie das künftige (berufs-)praktische Handeln gezogen? Werden sich aus der Arbeit ergebende Fragen sowie angemessene neue  und/ oder erweiterte (Lern-)Ziele formuliert?</t>
  </si>
  <si>
    <t>Werden Quellen korrekt und vollständig aufgeführt (audiovisuelle Quellen, gedruckte und digitale Texte usw.)? Werden direkte und indirekte Zitate kenntlich gemacht?  Wird eine einheitliche Form bei Zitation und Bibliographie verwendet? Erfolgt bei Einbindung von Open Educational Resources eine korrekte Referenzierung (CC0 ausgenommen) und werden die angegebenen Bedingungen zur Weiterverwendung CC-lizenzierten Materials eingehalten?</t>
  </si>
  <si>
    <t>Sind integrierte (selbst- und fremderstellte) Materialien/ Medien dem Gegenstand der Arbeit angemessen (illustrieren sie beispielsweise den persönlichen Lernprozess)?  Werden sie sinnvoll in den Gesamtzusammenhang eingebettet?</t>
  </si>
  <si>
    <r>
      <t xml:space="preserve">B.3   Selbsterstellte Materialien/ </t>
    </r>
    <r>
      <rPr>
        <sz val="10"/>
        <color rgb="FFF2F2F2"/>
        <rFont val="Calibri (Textkörper)_x0000_"/>
      </rPr>
      <t>____</t>
    </r>
    <r>
      <rPr>
        <sz val="10"/>
        <color theme="1"/>
        <rFont val="Calibri"/>
        <family val="2"/>
        <scheme val="minor"/>
      </rPr>
      <t>Medien</t>
    </r>
  </si>
  <si>
    <r>
      <t xml:space="preserve">D.5   Umgang mit </t>
    </r>
    <r>
      <rPr>
        <sz val="10"/>
        <color rgb="FFF2F2F2"/>
        <rFont val="Calibri (Textkörper)_x0000_"/>
      </rPr>
      <t>____</t>
    </r>
    <r>
      <rPr>
        <sz val="10"/>
        <color theme="1"/>
        <rFont val="Calibri"/>
        <family val="2"/>
        <scheme val="minor"/>
      </rPr>
      <t xml:space="preserve">Herausforderungen </t>
    </r>
  </si>
  <si>
    <r>
      <t xml:space="preserve">D.3   Relevanz der Materialien/ </t>
    </r>
    <r>
      <rPr>
        <sz val="10"/>
        <color rgb="FFF2F2F2"/>
        <rFont val="Calibri (Textkörper)_x0000_"/>
      </rPr>
      <t>____</t>
    </r>
    <r>
      <rPr>
        <sz val="10"/>
        <color theme="1"/>
        <rFont val="Calibri"/>
        <family val="2"/>
        <scheme val="minor"/>
      </rPr>
      <t>Medien</t>
    </r>
  </si>
  <si>
    <r>
      <t xml:space="preserve">D.1   Zielsetzungen/ persönliche </t>
    </r>
    <r>
      <rPr>
        <sz val="10"/>
        <color rgb="FFF2F2F2"/>
        <rFont val="Calibri (Textkörper)_x0000_"/>
      </rPr>
      <t>____</t>
    </r>
    <r>
      <rPr>
        <sz val="10"/>
        <color theme="1"/>
        <rFont val="Calibri"/>
        <family val="2"/>
        <scheme val="minor"/>
      </rPr>
      <t>Entwicklung/ Lernerfolg</t>
    </r>
  </si>
  <si>
    <t>A. FORM</t>
  </si>
  <si>
    <t>B. GESTALTUNG</t>
  </si>
  <si>
    <t>C. INHALT</t>
  </si>
  <si>
    <t>D. REFLEXION</t>
  </si>
  <si>
    <t>E. EVTL. VERBESSERUNG</t>
  </si>
  <si>
    <r>
      <t xml:space="preserve">C.4   Auswahl und Einbettung von </t>
    </r>
    <r>
      <rPr>
        <sz val="10"/>
        <color rgb="FFD9D9D9"/>
        <rFont val="Calibri (Textkörper)_x0000_"/>
      </rPr>
      <t>____</t>
    </r>
    <r>
      <rPr>
        <sz val="10"/>
        <color theme="1"/>
        <rFont val="Calibri"/>
        <family val="2"/>
        <scheme val="minor"/>
      </rPr>
      <t>Materialien/ Medien</t>
    </r>
  </si>
  <si>
    <r>
      <t xml:space="preserve">D.2   Einbezug von Vorwissen und </t>
    </r>
    <r>
      <rPr>
        <sz val="10"/>
        <color rgb="FFD9D9D9"/>
        <rFont val="Calibri (Textkörper)_x0000_"/>
      </rPr>
      <t>____</t>
    </r>
    <r>
      <rPr>
        <sz val="10"/>
        <color theme="1"/>
        <rFont val="Calibri"/>
        <family val="2"/>
        <scheme val="minor"/>
      </rPr>
      <t>bisherigen Erfahrungen</t>
    </r>
  </si>
  <si>
    <t>Wurden eigene Potenziale (Stärken/ Schwächen) entdeckt? Werden zielführende Schlüsse aus positiven, negativen und/ oder widersprüchlichen Erfahrungen (divergierende Ansätze/ Modelle, Unterschiede zwischen Theorie und Praxis etc.) gezogen?</t>
  </si>
  <si>
    <r>
      <rPr>
        <sz val="10"/>
        <color theme="0" tint="-0.249977111117893"/>
        <rFont val="Calibri"/>
        <family val="2"/>
      </rPr>
      <t>Gestaltung: Dirk Kuntze</t>
    </r>
    <r>
      <rPr>
        <sz val="10"/>
        <color theme="0" tint="-0.499984740745262"/>
        <rFont val="Calibri"/>
        <family val="2"/>
      </rPr>
      <t xml:space="preserve">             BY-SA 4.0</t>
    </r>
  </si>
  <si>
    <r>
      <rPr>
        <sz val="10"/>
        <color theme="0" tint="-0.249977111117893"/>
        <rFont val="Calibri"/>
        <family val="2"/>
      </rPr>
      <t>Bewertungsraster von René Barth</t>
    </r>
    <r>
      <rPr>
        <sz val="10"/>
        <color theme="0"/>
        <rFont val="Calibri"/>
        <family val="2"/>
      </rPr>
      <t xml:space="preserve"> [D-3]</t>
    </r>
    <r>
      <rPr>
        <sz val="10"/>
        <color theme="10"/>
        <rFont val="Calibri"/>
        <family val="2"/>
      </rPr>
      <t xml:space="preserve">      </t>
    </r>
    <r>
      <rPr>
        <sz val="10"/>
        <color rgb="FFF2F2F2"/>
        <rFont val="Calibri"/>
        <family val="2"/>
      </rPr>
      <t>-</t>
    </r>
    <r>
      <rPr>
        <sz val="10"/>
        <color theme="10"/>
        <rFont val="Calibri"/>
        <family val="2"/>
      </rPr>
      <t xml:space="preserve">    </t>
    </r>
  </si>
  <si>
    <r>
      <rPr>
        <sz val="10"/>
        <color theme="0" tint="-0.249977111117893"/>
        <rFont val="Calibri"/>
        <family val="2"/>
      </rPr>
      <t>Bewertungsraster von René Barth</t>
    </r>
    <r>
      <rPr>
        <sz val="10"/>
        <color theme="0"/>
        <rFont val="Calibri"/>
        <family val="2"/>
      </rPr>
      <t xml:space="preserve"> [D-3]</t>
    </r>
  </si>
  <si>
    <t>(e)Portfolio</t>
  </si>
  <si>
    <r>
      <t xml:space="preserve">C.6   Bezüge zur </t>
    </r>
    <r>
      <rPr>
        <sz val="10"/>
        <color theme="0" tint="-0.14999847407452621"/>
        <rFont val="Calibri"/>
        <family val="2"/>
        <scheme val="minor"/>
      </rPr>
      <t>____</t>
    </r>
    <r>
      <rPr>
        <sz val="10"/>
        <color theme="1"/>
        <rFont val="Calibri"/>
        <family val="2"/>
        <scheme val="minor"/>
      </rPr>
      <t xml:space="preserve">Forschungsliteratur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</si>
</sst>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dd/mm/yy;@"/>
  </numFmts>
  <fonts count="23">
    <font>
      <sz val="11"/>
      <color theme="1"/>
      <name val="Calibri"/>
      <family val="2"/>
      <scheme val="minor"/>
    </font>
    <font>
      <b/>
      <sz val="11"/>
      <color theme="1"/>
      <name val="Calibri"/>
      <family val="2"/>
      <scheme val="minor"/>
    </font>
    <font>
      <sz val="10"/>
      <color theme="1"/>
      <name val="Calibri"/>
      <family val="2"/>
      <scheme val="minor"/>
    </font>
    <font>
      <sz val="8"/>
      <name val="Calibri"/>
      <family val="2"/>
      <scheme val="minor"/>
    </font>
    <font>
      <b/>
      <sz val="12"/>
      <color theme="1"/>
      <name val="Calibri"/>
      <family val="2"/>
      <scheme val="minor"/>
    </font>
    <font>
      <b/>
      <sz val="10"/>
      <color theme="0"/>
      <name val="Calibri"/>
      <family val="2"/>
      <scheme val="minor"/>
    </font>
    <font>
      <b/>
      <sz val="11"/>
      <color theme="0"/>
      <name val="Calibri"/>
      <family val="2"/>
      <scheme val="minor"/>
    </font>
    <font>
      <sz val="11"/>
      <color theme="0"/>
      <name val="Calibri"/>
      <family val="2"/>
      <scheme val="minor"/>
    </font>
    <font>
      <sz val="11"/>
      <color theme="0" tint="-0.249977111117893"/>
      <name val="Calibri"/>
      <family val="2"/>
      <scheme val="minor"/>
    </font>
    <font>
      <sz val="11"/>
      <color theme="0" tint="-0.499984740745262"/>
      <name val="Calibri"/>
      <family val="2"/>
      <scheme val="minor"/>
    </font>
    <font>
      <u/>
      <sz val="11"/>
      <color theme="10"/>
      <name val="Calibri"/>
      <family val="2"/>
      <scheme val="minor"/>
    </font>
    <font>
      <sz val="9"/>
      <color theme="0" tint="-0.499984740745262"/>
      <name val="Calibri (Textkörper)_x0000_"/>
    </font>
    <font>
      <sz val="11"/>
      <color theme="10"/>
      <name val="Roboto"/>
    </font>
    <font>
      <sz val="10"/>
      <color theme="0" tint="-0.499984740745262"/>
      <name val="Roboto"/>
    </font>
    <font>
      <sz val="10"/>
      <color theme="0" tint="-0.249977111117893"/>
      <name val="Roboto"/>
    </font>
    <font>
      <sz val="10"/>
      <color rgb="FFF2F2F2"/>
      <name val="Calibri (Textkörper)_x0000_"/>
    </font>
    <font>
      <sz val="10"/>
      <color rgb="FFD9D9D9"/>
      <name val="Calibri (Textkörper)_x0000_"/>
    </font>
    <font>
      <sz val="10"/>
      <color theme="0" tint="-0.249977111117893"/>
      <name val="Calibri"/>
      <family val="2"/>
    </font>
    <font>
      <sz val="10"/>
      <color theme="0"/>
      <name val="Calibri"/>
      <family val="2"/>
    </font>
    <font>
      <sz val="10"/>
      <color theme="10"/>
      <name val="Calibri"/>
      <family val="2"/>
    </font>
    <font>
      <sz val="10"/>
      <color rgb="FFF2F2F2"/>
      <name val="Calibri"/>
      <family val="2"/>
    </font>
    <font>
      <sz val="10"/>
      <color theme="0" tint="-0.499984740745262"/>
      <name val="Calibri"/>
      <family val="2"/>
    </font>
    <font>
      <sz val="10"/>
      <color theme="0" tint="-0.14999847407452621"/>
      <name val="Calibri"/>
      <family val="2"/>
      <scheme val="minor"/>
    </font>
  </fonts>
  <fills count="9">
    <fill>
      <patternFill patternType="none"/>
    </fill>
    <fill>
      <patternFill patternType="gray125"/>
    </fill>
    <fill>
      <patternFill patternType="solid">
        <fgColor rgb="FFA6384A"/>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0FFEB"/>
        <bgColor indexed="64"/>
      </patternFill>
    </fill>
    <fill>
      <patternFill patternType="solid">
        <fgColor rgb="FFD9D9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n">
        <color auto="1"/>
      </right>
      <top style="thick">
        <color auto="1"/>
      </top>
      <bottom style="thin">
        <color auto="1"/>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auto="1"/>
      </top>
      <bottom/>
      <diagonal/>
    </border>
    <border>
      <left style="thin">
        <color indexed="64"/>
      </left>
      <right style="thin">
        <color indexed="64"/>
      </right>
      <top style="thin">
        <color indexed="64"/>
      </top>
      <bottom style="medium">
        <color indexed="64"/>
      </bottom>
      <diagonal/>
    </border>
    <border>
      <left style="thin">
        <color auto="1"/>
      </left>
      <right/>
      <top style="thin">
        <color auto="1"/>
      </top>
      <bottom/>
      <diagonal/>
    </border>
    <border>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xf numFmtId="0" fontId="10" fillId="0" borderId="0" applyNumberFormat="0" applyFill="0" applyBorder="0" applyAlignment="0" applyProtection="0"/>
  </cellStyleXfs>
  <cellXfs count="89">
    <xf numFmtId="0" fontId="0" fillId="0" borderId="0" xfId="0"/>
    <xf numFmtId="2" fontId="0" fillId="0" borderId="0" xfId="0" applyNumberFormat="1"/>
    <xf numFmtId="164" fontId="0" fillId="0" borderId="0" xfId="0" applyNumberFormat="1"/>
    <xf numFmtId="166" fontId="0" fillId="0" borderId="0" xfId="0" applyNumberFormat="1" applyProtection="1">
      <protection locked="0"/>
    </xf>
    <xf numFmtId="0" fontId="0" fillId="0" borderId="0" xfId="0" applyBorder="1"/>
    <xf numFmtId="1" fontId="0" fillId="0" borderId="0" xfId="0" applyNumberFormat="1" applyBorder="1"/>
    <xf numFmtId="2" fontId="0" fillId="0" borderId="0" xfId="0" applyNumberFormat="1" applyBorder="1"/>
    <xf numFmtId="0" fontId="0" fillId="0" borderId="0" xfId="0" applyFill="1" applyBorder="1"/>
    <xf numFmtId="0" fontId="0" fillId="0" borderId="0" xfId="0"/>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0" xfId="0"/>
    <xf numFmtId="0" fontId="0" fillId="0" borderId="0" xfId="0"/>
    <xf numFmtId="0" fontId="0" fillId="2" borderId="0" xfId="0" applyFill="1"/>
    <xf numFmtId="0" fontId="7" fillId="2" borderId="0" xfId="0" applyFont="1" applyFill="1"/>
    <xf numFmtId="0" fontId="0" fillId="5" borderId="1" xfId="0" applyFill="1" applyBorder="1" applyAlignment="1" applyProtection="1">
      <alignment horizontal="right"/>
      <protection locked="0"/>
    </xf>
    <xf numFmtId="0" fontId="0" fillId="5" borderId="11" xfId="0" applyFill="1" applyBorder="1" applyAlignment="1" applyProtection="1">
      <alignment horizontal="right"/>
      <protection locked="0"/>
    </xf>
    <xf numFmtId="0" fontId="0" fillId="2" borderId="0" xfId="0" applyFill="1" applyBorder="1"/>
    <xf numFmtId="0" fontId="0" fillId="2" borderId="13" xfId="0" applyFill="1" applyBorder="1" applyAlignment="1" applyProtection="1">
      <alignment horizontal="right"/>
      <protection locked="0"/>
    </xf>
    <xf numFmtId="0" fontId="0" fillId="0" borderId="2" xfId="0" applyBorder="1"/>
    <xf numFmtId="0" fontId="11" fillId="0" borderId="0" xfId="1" applyFont="1"/>
    <xf numFmtId="0" fontId="8" fillId="0" borderId="0" xfId="0" applyFont="1" applyBorder="1"/>
    <xf numFmtId="0" fontId="0" fillId="5" borderId="16" xfId="0" applyFill="1" applyBorder="1" applyAlignment="1" applyProtection="1">
      <alignment horizontal="right"/>
      <protection locked="0"/>
    </xf>
    <xf numFmtId="2" fontId="0" fillId="0" borderId="2" xfId="0" applyNumberFormat="1" applyBorder="1"/>
    <xf numFmtId="0" fontId="8" fillId="0" borderId="2" xfId="0" applyFont="1" applyBorder="1"/>
    <xf numFmtId="0" fontId="1" fillId="8" borderId="0" xfId="0" applyFont="1" applyFill="1" applyBorder="1" applyAlignment="1" applyProtection="1">
      <alignment horizontal="left"/>
      <protection locked="0"/>
    </xf>
    <xf numFmtId="0" fontId="1" fillId="8" borderId="14" xfId="0" applyFont="1" applyFill="1" applyBorder="1" applyAlignment="1" applyProtection="1">
      <alignment horizontal="left"/>
      <protection locked="0"/>
    </xf>
    <xf numFmtId="0" fontId="0" fillId="8" borderId="0" xfId="0" applyFill="1" applyBorder="1" applyAlignment="1" applyProtection="1">
      <alignment horizontal="left"/>
      <protection locked="0"/>
    </xf>
    <xf numFmtId="0" fontId="0" fillId="8" borderId="0" xfId="0" applyFill="1" applyBorder="1"/>
    <xf numFmtId="0" fontId="4" fillId="3" borderId="11" xfId="0" applyFont="1" applyFill="1" applyBorder="1" applyAlignment="1">
      <alignment horizontal="center"/>
    </xf>
    <xf numFmtId="0" fontId="0" fillId="2" borderId="3" xfId="0" applyFill="1" applyBorder="1" applyAlignment="1" applyProtection="1">
      <alignment horizontal="right"/>
      <protection locked="0"/>
    </xf>
    <xf numFmtId="0" fontId="1" fillId="3" borderId="17" xfId="0" applyFont="1" applyFill="1" applyBorder="1"/>
    <xf numFmtId="0" fontId="1" fillId="3" borderId="4" xfId="0" applyFont="1" applyFill="1" applyBorder="1"/>
    <xf numFmtId="0" fontId="1" fillId="3" borderId="15" xfId="0" applyFont="1" applyFill="1" applyBorder="1" applyAlignment="1">
      <alignment horizontal="right"/>
    </xf>
    <xf numFmtId="0" fontId="0" fillId="0" borderId="2" xfId="0" applyBorder="1" applyAlignment="1">
      <alignment horizontal="right"/>
    </xf>
    <xf numFmtId="0" fontId="6" fillId="2" borderId="0" xfId="0" applyFont="1" applyFill="1" applyBorder="1" applyAlignment="1">
      <alignment horizontal="left" vertical="center" indent="1"/>
    </xf>
    <xf numFmtId="0" fontId="0" fillId="0" borderId="18" xfId="0" applyBorder="1"/>
    <xf numFmtId="165" fontId="0" fillId="7" borderId="16" xfId="0" applyNumberFormat="1" applyFill="1" applyBorder="1"/>
    <xf numFmtId="0" fontId="7" fillId="2" borderId="14" xfId="0" applyFont="1" applyFill="1" applyBorder="1"/>
    <xf numFmtId="0" fontId="0" fillId="2" borderId="14" xfId="0" applyFill="1" applyBorder="1"/>
    <xf numFmtId="0" fontId="9" fillId="0" borderId="18" xfId="0" applyFont="1" applyBorder="1" applyAlignment="1">
      <alignment horizontal="right"/>
    </xf>
    <xf numFmtId="2" fontId="0" fillId="6" borderId="1" xfId="0" applyNumberFormat="1" applyFont="1" applyFill="1" applyBorder="1" applyAlignment="1">
      <alignment horizontal="center"/>
    </xf>
    <xf numFmtId="164" fontId="1" fillId="8" borderId="1" xfId="0" applyNumberFormat="1" applyFont="1" applyFill="1" applyBorder="1" applyAlignment="1">
      <alignment horizontal="center"/>
    </xf>
    <xf numFmtId="0" fontId="1" fillId="8" borderId="2" xfId="0" applyFont="1" applyFill="1" applyBorder="1" applyAlignment="1" applyProtection="1">
      <alignment horizontal="left"/>
      <protection locked="0"/>
    </xf>
    <xf numFmtId="0" fontId="1" fillId="8" borderId="18" xfId="0" applyFont="1" applyFill="1" applyBorder="1" applyAlignment="1" applyProtection="1">
      <alignment horizontal="left"/>
      <protection locked="0"/>
    </xf>
    <xf numFmtId="0" fontId="12" fillId="0" borderId="0" xfId="1" applyFont="1" applyBorder="1" applyAlignment="1">
      <alignment horizontal="left" vertical="center"/>
    </xf>
    <xf numFmtId="0" fontId="13" fillId="0" borderId="0" xfId="1" applyFont="1" applyAlignment="1">
      <alignment horizontal="left"/>
    </xf>
    <xf numFmtId="0" fontId="14" fillId="0" borderId="0" xfId="0" applyFont="1"/>
    <xf numFmtId="0" fontId="7" fillId="2" borderId="0" xfId="0" applyFont="1" applyFill="1" applyBorder="1"/>
    <xf numFmtId="0" fontId="6" fillId="2" borderId="12" xfId="0" applyFont="1" applyFill="1" applyBorder="1" applyAlignment="1">
      <alignment horizontal="left" vertical="center" indent="1"/>
    </xf>
    <xf numFmtId="16" fontId="0" fillId="0" borderId="12" xfId="0" applyNumberFormat="1" applyBorder="1" applyAlignment="1">
      <alignment horizontal="left" vertical="center" indent="1"/>
    </xf>
    <xf numFmtId="0" fontId="0" fillId="0" borderId="12" xfId="0" applyBorder="1" applyAlignment="1">
      <alignment horizontal="left" vertical="center" indent="1"/>
    </xf>
    <xf numFmtId="0" fontId="0" fillId="0" borderId="19" xfId="0" applyBorder="1" applyAlignment="1">
      <alignment horizontal="left" vertical="center" indent="1"/>
    </xf>
    <xf numFmtId="0" fontId="2" fillId="4" borderId="14" xfId="0" applyFont="1" applyFill="1" applyBorder="1" applyAlignment="1">
      <alignment horizontal="left" vertical="center" wrapText="1" indent="1"/>
    </xf>
    <xf numFmtId="0" fontId="5" fillId="2" borderId="14" xfId="0" applyFont="1" applyFill="1" applyBorder="1" applyAlignment="1">
      <alignment horizontal="left" vertical="top" wrapText="1" indent="1"/>
    </xf>
    <xf numFmtId="0" fontId="2" fillId="6" borderId="14" xfId="0" applyFont="1" applyFill="1" applyBorder="1" applyAlignment="1">
      <alignment horizontal="left" vertical="center" wrapText="1" indent="1"/>
    </xf>
    <xf numFmtId="0" fontId="19" fillId="0" borderId="0" xfId="1" applyFont="1" applyBorder="1" applyAlignment="1">
      <alignment horizontal="right" vertical="center"/>
    </xf>
    <xf numFmtId="0" fontId="21" fillId="0" borderId="0" xfId="1" applyFont="1" applyAlignment="1">
      <alignment horizontal="right" vertical="center"/>
    </xf>
    <xf numFmtId="0" fontId="21" fillId="0" borderId="0" xfId="1" applyFont="1" applyAlignment="1">
      <alignment horizontal="left"/>
    </xf>
    <xf numFmtId="0" fontId="0" fillId="0" borderId="0" xfId="0" applyAlignment="1">
      <alignment horizontal="center"/>
    </xf>
    <xf numFmtId="0" fontId="17" fillId="0" borderId="0" xfId="0" applyFont="1" applyAlignment="1"/>
    <xf numFmtId="0" fontId="19" fillId="0" borderId="0" xfId="1" applyFont="1" applyBorder="1" applyAlignment="1">
      <alignment vertical="center"/>
    </xf>
    <xf numFmtId="0" fontId="0" fillId="8" borderId="4" xfId="0" applyFont="1" applyFill="1" applyBorder="1" applyAlignment="1" applyProtection="1">
      <alignment horizontal="left"/>
      <protection locked="0"/>
    </xf>
    <xf numFmtId="0" fontId="0" fillId="8" borderId="15" xfId="0" applyFont="1" applyFill="1" applyBorder="1" applyAlignment="1" applyProtection="1">
      <alignment horizontal="left"/>
      <protection locked="0"/>
    </xf>
    <xf numFmtId="49" fontId="0" fillId="0" borderId="17" xfId="0" applyNumberFormat="1" applyBorder="1" applyAlignment="1">
      <alignment horizontal="left" vertical="top" wrapText="1" indent="1"/>
    </xf>
    <xf numFmtId="49" fontId="0" fillId="0" borderId="4" xfId="0" applyNumberFormat="1" applyBorder="1" applyAlignment="1">
      <alignment horizontal="left" vertical="top" wrapText="1" indent="1"/>
    </xf>
    <xf numFmtId="49" fontId="0" fillId="0" borderId="15" xfId="0" applyNumberFormat="1" applyBorder="1" applyAlignment="1">
      <alignment horizontal="left" vertical="top" wrapText="1" indent="1"/>
    </xf>
    <xf numFmtId="49" fontId="0" fillId="0" borderId="12" xfId="0" applyNumberFormat="1" applyBorder="1" applyAlignment="1">
      <alignment horizontal="left" vertical="top" wrapText="1" indent="1"/>
    </xf>
    <xf numFmtId="49" fontId="0" fillId="0" borderId="0" xfId="0" applyNumberFormat="1" applyBorder="1" applyAlignment="1">
      <alignment horizontal="left" vertical="top" wrapText="1" indent="1"/>
    </xf>
    <xf numFmtId="49" fontId="0" fillId="0" borderId="14" xfId="0" applyNumberFormat="1" applyBorder="1" applyAlignment="1">
      <alignment horizontal="left" vertical="top" wrapText="1" indent="1"/>
    </xf>
    <xf numFmtId="0" fontId="1" fillId="3" borderId="4" xfId="0" applyFont="1" applyFill="1" applyBorder="1" applyAlignment="1">
      <alignment horizontal="right"/>
    </xf>
    <xf numFmtId="0" fontId="0" fillId="8" borderId="12" xfId="0" applyFill="1" applyBorder="1" applyAlignment="1">
      <alignment horizontal="left" indent="2"/>
    </xf>
    <xf numFmtId="0" fontId="0" fillId="8" borderId="4" xfId="0" applyFill="1" applyBorder="1" applyAlignment="1">
      <alignment horizontal="left" indent="2"/>
    </xf>
    <xf numFmtId="0" fontId="0" fillId="8" borderId="0" xfId="0" applyFill="1" applyBorder="1" applyAlignment="1">
      <alignment horizontal="left" indent="2"/>
    </xf>
    <xf numFmtId="0" fontId="0" fillId="8" borderId="19" xfId="0" applyFill="1" applyBorder="1" applyAlignment="1">
      <alignment horizontal="left" indent="2"/>
    </xf>
    <xf numFmtId="0" fontId="0" fillId="8" borderId="2" xfId="0" applyFill="1" applyBorder="1" applyAlignment="1">
      <alignment horizontal="left" indent="2"/>
    </xf>
    <xf numFmtId="0" fontId="2" fillId="5" borderId="12" xfId="0" applyFont="1" applyFill="1" applyBorder="1" applyAlignment="1">
      <alignment horizontal="left" vertical="center" wrapText="1" indent="2"/>
    </xf>
    <xf numFmtId="0" fontId="2" fillId="5" borderId="0" xfId="0" applyFont="1" applyFill="1" applyBorder="1" applyAlignment="1">
      <alignment horizontal="left" vertical="center" wrapText="1" indent="2"/>
    </xf>
    <xf numFmtId="0" fontId="5" fillId="2" borderId="12" xfId="0" applyFont="1" applyFill="1" applyBorder="1" applyAlignment="1">
      <alignment horizontal="left" vertical="top" wrapText="1" indent="2"/>
    </xf>
    <xf numFmtId="0" fontId="5" fillId="2" borderId="0" xfId="0" applyFont="1" applyFill="1" applyBorder="1" applyAlignment="1">
      <alignment horizontal="left" vertical="top" wrapText="1" indent="2"/>
    </xf>
    <xf numFmtId="0" fontId="2" fillId="0" borderId="12" xfId="0" applyFont="1" applyBorder="1" applyAlignment="1">
      <alignment horizontal="left" vertical="center" wrapText="1" indent="2"/>
    </xf>
    <xf numFmtId="0" fontId="2" fillId="0" borderId="0" xfId="0" applyFont="1" applyBorder="1" applyAlignment="1">
      <alignment horizontal="left" vertical="center" wrapText="1" indent="2"/>
    </xf>
    <xf numFmtId="0" fontId="0" fillId="0" borderId="0" xfId="0"/>
    <xf numFmtId="0" fontId="5" fillId="2" borderId="12" xfId="0" applyFont="1" applyFill="1" applyBorder="1" applyAlignment="1">
      <alignment horizontal="left" vertical="top" wrapText="1" indent="1"/>
    </xf>
    <xf numFmtId="0" fontId="5" fillId="2" borderId="0" xfId="0" applyFont="1" applyFill="1" applyBorder="1" applyAlignment="1">
      <alignment horizontal="left" vertical="top" wrapText="1" indent="1"/>
    </xf>
  </cellXfs>
  <cellStyles count="2">
    <cellStyle name="Link" xfId="1" builtinId="8"/>
    <cellStyle name="Standard" xfId="0" builtinId="0"/>
  </cellStyles>
  <dxfs count="0"/>
  <tableStyles count="0" defaultTableStyle="TableStyleMedium2" defaultPivotStyle="PivotStyleLight16"/>
  <colors>
    <mruColors>
      <color rgb="FFD9D9D9"/>
      <color rgb="FFF2F2F2"/>
      <color rgb="FFA6384A"/>
      <color rgb="FFF0FFEB"/>
      <color rgb="FFD6DCE4"/>
      <color rgb="FFE2EFDA"/>
      <color rgb="FFD74961"/>
      <color rgb="FF7979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8</xdr:col>
      <xdr:colOff>300925</xdr:colOff>
      <xdr:row>34</xdr:row>
      <xdr:rowOff>25110</xdr:rowOff>
    </xdr:from>
    <xdr:to>
      <xdr:col>8</xdr:col>
      <xdr:colOff>444925</xdr:colOff>
      <xdr:row>34</xdr:row>
      <xdr:rowOff>169110</xdr:rowOff>
    </xdr:to>
    <xdr:pic>
      <xdr:nvPicPr>
        <xdr:cNvPr id="5" name="Grafik 4">
          <a:extLst>
            <a:ext uri="{FF2B5EF4-FFF2-40B4-BE49-F238E27FC236}">
              <a16:creationId xmlns:a16="http://schemas.microsoft.com/office/drawing/2014/main" id="{1B504C12-36B8-4949-9ED3-2C11AB55C40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781777" y="6240380"/>
          <a:ext cx="144000" cy="144000"/>
        </a:xfrm>
        <a:prstGeom prst="rect">
          <a:avLst/>
        </a:prstGeom>
      </xdr:spPr>
    </xdr:pic>
    <xdr:clientData/>
  </xdr:twoCellAnchor>
  <xdr:twoCellAnchor editAs="oneCell">
    <xdr:from>
      <xdr:col>5</xdr:col>
      <xdr:colOff>479425</xdr:colOff>
      <xdr:row>34</xdr:row>
      <xdr:rowOff>15589</xdr:rowOff>
    </xdr:from>
    <xdr:to>
      <xdr:col>6</xdr:col>
      <xdr:colOff>1770</xdr:colOff>
      <xdr:row>34</xdr:row>
      <xdr:rowOff>177938</xdr:rowOff>
    </xdr:to>
    <xdr:pic>
      <xdr:nvPicPr>
        <xdr:cNvPr id="6" name="Grafik 5">
          <a:extLst>
            <a:ext uri="{FF2B5EF4-FFF2-40B4-BE49-F238E27FC236}">
              <a16:creationId xmlns:a16="http://schemas.microsoft.com/office/drawing/2014/main" id="{98548046-9D6B-3448-AD87-9EA3E75B409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661025" y="6403689"/>
          <a:ext cx="400050" cy="162349"/>
        </a:xfrm>
        <a:prstGeom prst="rect">
          <a:avLst/>
        </a:prstGeom>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2413652</xdr:colOff>
      <xdr:row>27</xdr:row>
      <xdr:rowOff>7887</xdr:rowOff>
    </xdr:from>
    <xdr:to>
      <xdr:col>2</xdr:col>
      <xdr:colOff>2593794</xdr:colOff>
      <xdr:row>27</xdr:row>
      <xdr:rowOff>184893</xdr:rowOff>
    </xdr:to>
    <xdr:pic>
      <xdr:nvPicPr>
        <xdr:cNvPr id="6" name="Grafik 5">
          <a:extLst>
            <a:ext uri="{FF2B5EF4-FFF2-40B4-BE49-F238E27FC236}">
              <a16:creationId xmlns:a16="http://schemas.microsoft.com/office/drawing/2014/main" id="{A7C3FBE7-2D71-BD41-A721-6498F644AA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195952" y="9513837"/>
          <a:ext cx="180142" cy="177006"/>
        </a:xfrm>
        <a:prstGeom prst="rect">
          <a:avLst/>
        </a:prstGeom>
      </xdr:spPr>
    </xdr:pic>
    <xdr:clientData/>
  </xdr:twoCellAnchor>
  <xdr:twoCellAnchor editAs="oneCell">
    <xdr:from>
      <xdr:col>1</xdr:col>
      <xdr:colOff>9595900</xdr:colOff>
      <xdr:row>27</xdr:row>
      <xdr:rowOff>12361</xdr:rowOff>
    </xdr:from>
    <xdr:to>
      <xdr:col>2</xdr:col>
      <xdr:colOff>13256</xdr:colOff>
      <xdr:row>27</xdr:row>
      <xdr:rowOff>185264</xdr:rowOff>
    </xdr:to>
    <xdr:pic>
      <xdr:nvPicPr>
        <xdr:cNvPr id="7" name="Grafik 6">
          <a:extLst>
            <a:ext uri="{FF2B5EF4-FFF2-40B4-BE49-F238E27FC236}">
              <a16:creationId xmlns:a16="http://schemas.microsoft.com/office/drawing/2014/main" id="{843FF67E-A943-E842-9BC4-B9B62125D2B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856500" y="9499261"/>
          <a:ext cx="429962" cy="172903"/>
        </a:xfrm>
        <a:prstGeom prst="rect">
          <a:avLst/>
        </a:prstGeom>
        <a:effectLst/>
      </xdr:spPr>
    </xdr:pic>
    <xdr:clientData/>
  </xdr:twoCellAnchor>
  <xdr:twoCellAnchor editAs="oneCell">
    <xdr:from>
      <xdr:col>2</xdr:col>
      <xdr:colOff>112058</xdr:colOff>
      <xdr:row>27</xdr:row>
      <xdr:rowOff>14568</xdr:rowOff>
    </xdr:from>
    <xdr:to>
      <xdr:col>2</xdr:col>
      <xdr:colOff>482128</xdr:colOff>
      <xdr:row>27</xdr:row>
      <xdr:rowOff>176917</xdr:rowOff>
    </xdr:to>
    <xdr:pic>
      <xdr:nvPicPr>
        <xdr:cNvPr id="4" name="Grafik 3">
          <a:extLst>
            <a:ext uri="{FF2B5EF4-FFF2-40B4-BE49-F238E27FC236}">
              <a16:creationId xmlns:a16="http://schemas.microsoft.com/office/drawing/2014/main" id="{6C66432E-B2A4-486C-94D5-CD0E6922B63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894358" y="9520518"/>
          <a:ext cx="370070" cy="162349"/>
        </a:xfrm>
        <a:prstGeom prst="rect">
          <a:avLst/>
        </a:prstGeom>
        <a:effec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reativecommons.org/licenses/by-sa/4.0/legalcode.de" TargetMode="External"/><Relationship Id="rId2" Type="http://schemas.openxmlformats.org/officeDocument/2006/relationships/hyperlink" Target="https://d-3.germanistik.uni-halle.de/"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https://creativecommons.org/licenses/by-sa/4.0/legalcode.de" TargetMode="External"/><Relationship Id="rId2" Type="http://schemas.openxmlformats.org/officeDocument/2006/relationships/hyperlink" Target="https://d-3.germanistik.uni-halle.de/" TargetMode="External"/><Relationship Id="rId1" Type="http://schemas.openxmlformats.org/officeDocument/2006/relationships/printerSettings" Target="../printerSettings/printerSettings4.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07BB5-BB82-4A75-93D5-A8EF2CA90243}">
  <sheetPr codeName="Tabelle4">
    <pageSetUpPr fitToPage="1"/>
  </sheetPr>
  <dimension ref="A1:K35"/>
  <sheetViews>
    <sheetView zoomScaleNormal="100" zoomScaleSheetLayoutView="100" zoomScalePageLayoutView="127" workbookViewId="0">
      <selection activeCell="C28" sqref="C28"/>
    </sheetView>
  </sheetViews>
  <sheetFormatPr baseColWidth="10" defaultRowHeight="15"/>
  <cols>
    <col min="1" max="1" width="13.42578125" customWidth="1"/>
    <col min="2" max="2" width="34.7109375" customWidth="1"/>
    <col min="3" max="3" width="5.7109375" customWidth="1"/>
    <col min="4" max="4" width="6.7109375" customWidth="1"/>
    <col min="5" max="5" width="7.42578125" customWidth="1"/>
    <col min="6" max="6" width="12.7109375" customWidth="1"/>
    <col min="7" max="7" width="14.42578125" customWidth="1"/>
    <col min="8" max="8" width="14" customWidth="1"/>
    <col min="9" max="9" width="6.7109375" customWidth="1"/>
    <col min="10" max="10" width="8" customWidth="1"/>
  </cols>
  <sheetData>
    <row r="1" spans="1:10">
      <c r="J1" s="3">
        <f ca="1">TODAY()</f>
        <v>43949</v>
      </c>
    </row>
    <row r="2" spans="1:10" s="8" customFormat="1" ht="15.75">
      <c r="A2" s="33" t="s">
        <v>119</v>
      </c>
    </row>
    <row r="3" spans="1:10">
      <c r="A3" s="75" t="s">
        <v>95</v>
      </c>
      <c r="B3" s="76"/>
      <c r="C3" s="66" t="s">
        <v>99</v>
      </c>
      <c r="D3" s="66"/>
      <c r="E3" s="66"/>
      <c r="F3" s="67"/>
      <c r="G3" s="15"/>
      <c r="H3" s="15"/>
      <c r="I3" s="15"/>
      <c r="J3" s="15"/>
    </row>
    <row r="4" spans="1:10">
      <c r="A4" s="75" t="s">
        <v>96</v>
      </c>
      <c r="B4" s="77"/>
      <c r="C4" s="29"/>
      <c r="D4" s="29"/>
      <c r="E4" s="29"/>
      <c r="F4" s="30"/>
      <c r="G4" s="15"/>
      <c r="H4" s="15"/>
      <c r="I4" s="15"/>
      <c r="J4" s="15"/>
    </row>
    <row r="5" spans="1:10">
      <c r="A5" s="75" t="s">
        <v>97</v>
      </c>
      <c r="B5" s="77"/>
      <c r="C5" s="31"/>
      <c r="D5" s="32"/>
      <c r="E5" s="32"/>
      <c r="F5" s="30"/>
      <c r="G5" s="15"/>
      <c r="H5" s="15"/>
      <c r="I5" s="15"/>
      <c r="J5" s="15"/>
    </row>
    <row r="6" spans="1:10" ht="15.75" thickBot="1">
      <c r="A6" s="78" t="s">
        <v>98</v>
      </c>
      <c r="B6" s="79"/>
      <c r="C6" s="47"/>
      <c r="D6" s="47"/>
      <c r="E6" s="47"/>
      <c r="F6" s="48"/>
      <c r="G6" s="15"/>
      <c r="H6" s="15"/>
      <c r="I6" s="15"/>
      <c r="J6" s="15"/>
    </row>
    <row r="7" spans="1:10">
      <c r="G7" s="15"/>
      <c r="H7" s="15"/>
      <c r="I7" s="15"/>
      <c r="J7" s="15"/>
    </row>
    <row r="8" spans="1:10">
      <c r="A8" s="35" t="s">
        <v>13</v>
      </c>
      <c r="B8" s="36" t="s">
        <v>14</v>
      </c>
      <c r="C8" s="36" t="s">
        <v>15</v>
      </c>
      <c r="D8" s="74" t="s">
        <v>16</v>
      </c>
      <c r="E8" s="74"/>
      <c r="F8" s="37" t="s">
        <v>17</v>
      </c>
    </row>
    <row r="9" spans="1:10">
      <c r="A9" s="53" t="s">
        <v>90</v>
      </c>
      <c r="B9" s="18"/>
      <c r="C9" s="34"/>
      <c r="D9" s="42"/>
      <c r="E9" s="45">
        <f>SUM(C10:C13)/(4-(COUNTIF(C11:C13,"na")))</f>
        <v>2.25</v>
      </c>
      <c r="F9" s="25">
        <f>(100/9)*2</f>
        <v>22.222222222222221</v>
      </c>
      <c r="G9" s="68" t="s">
        <v>30</v>
      </c>
      <c r="H9" s="69"/>
      <c r="I9" s="69"/>
      <c r="J9" s="70"/>
    </row>
    <row r="10" spans="1:10">
      <c r="A10" s="54" t="s">
        <v>20</v>
      </c>
      <c r="B10" t="s">
        <v>31</v>
      </c>
      <c r="C10" s="19">
        <v>1</v>
      </c>
      <c r="E10" s="1"/>
      <c r="F10" s="5"/>
      <c r="G10" s="71"/>
      <c r="H10" s="72"/>
      <c r="I10" s="72"/>
      <c r="J10" s="73"/>
    </row>
    <row r="11" spans="1:10">
      <c r="A11" s="55" t="s">
        <v>21</v>
      </c>
      <c r="B11" t="s">
        <v>32</v>
      </c>
      <c r="C11" s="19">
        <v>3</v>
      </c>
      <c r="E11" s="1"/>
      <c r="F11" s="5"/>
      <c r="G11" s="71"/>
      <c r="H11" s="72"/>
      <c r="I11" s="72"/>
      <c r="J11" s="73"/>
    </row>
    <row r="12" spans="1:10" s="8" customFormat="1">
      <c r="A12" s="55" t="s">
        <v>22</v>
      </c>
      <c r="B12" s="8" t="s">
        <v>33</v>
      </c>
      <c r="C12" s="19">
        <v>2</v>
      </c>
      <c r="E12" s="1"/>
      <c r="F12" s="5"/>
      <c r="G12" s="71"/>
      <c r="H12" s="72"/>
      <c r="I12" s="72"/>
      <c r="J12" s="73"/>
    </row>
    <row r="13" spans="1:10" ht="15" customHeight="1">
      <c r="A13" s="55" t="s">
        <v>58</v>
      </c>
      <c r="B13" s="4" t="s">
        <v>47</v>
      </c>
      <c r="C13" s="19">
        <v>3</v>
      </c>
      <c r="E13" s="6"/>
      <c r="F13" s="5"/>
      <c r="G13" s="71"/>
      <c r="H13" s="72"/>
      <c r="I13" s="72"/>
      <c r="J13" s="73"/>
    </row>
    <row r="14" spans="1:10">
      <c r="A14" s="53" t="s">
        <v>91</v>
      </c>
      <c r="B14" s="52"/>
      <c r="C14" s="22"/>
      <c r="D14" s="43"/>
      <c r="E14" s="45">
        <f>SUM(C15:C18)/(4-(COUNTIF(C15:C18,"na")))</f>
        <v>3</v>
      </c>
      <c r="F14" s="25">
        <f>(100/9)</f>
        <v>11.111111111111111</v>
      </c>
      <c r="G14" s="71"/>
      <c r="H14" s="72"/>
      <c r="I14" s="72"/>
      <c r="J14" s="73"/>
    </row>
    <row r="15" spans="1:10">
      <c r="A15" s="55" t="s">
        <v>23</v>
      </c>
      <c r="B15" t="s">
        <v>34</v>
      </c>
      <c r="C15" s="19">
        <v>3</v>
      </c>
      <c r="E15" s="1"/>
      <c r="F15" s="5"/>
      <c r="G15" s="71"/>
      <c r="H15" s="72"/>
      <c r="I15" s="72"/>
      <c r="J15" s="73"/>
    </row>
    <row r="16" spans="1:10">
      <c r="A16" s="55" t="s">
        <v>24</v>
      </c>
      <c r="B16" t="s">
        <v>59</v>
      </c>
      <c r="C16" s="19">
        <v>4</v>
      </c>
      <c r="E16" s="1"/>
      <c r="F16" s="5"/>
      <c r="G16" s="71"/>
      <c r="H16" s="72"/>
      <c r="I16" s="72"/>
      <c r="J16" s="73"/>
    </row>
    <row r="17" spans="1:10">
      <c r="A17" s="55" t="s">
        <v>25</v>
      </c>
      <c r="B17" t="s">
        <v>45</v>
      </c>
      <c r="C17" s="19" t="s">
        <v>12</v>
      </c>
      <c r="E17" s="1"/>
      <c r="F17" s="5"/>
      <c r="G17" s="71"/>
      <c r="H17" s="72"/>
      <c r="I17" s="72"/>
      <c r="J17" s="73"/>
    </row>
    <row r="18" spans="1:10">
      <c r="A18" s="55" t="s">
        <v>35</v>
      </c>
      <c r="B18" t="s">
        <v>46</v>
      </c>
      <c r="C18" s="19">
        <v>2</v>
      </c>
      <c r="F18" s="4"/>
      <c r="G18" s="71"/>
      <c r="H18" s="72"/>
      <c r="I18" s="72"/>
      <c r="J18" s="73"/>
    </row>
    <row r="19" spans="1:10">
      <c r="A19" s="53" t="s">
        <v>92</v>
      </c>
      <c r="B19" s="52"/>
      <c r="C19" s="22"/>
      <c r="D19" s="17"/>
      <c r="E19" s="45">
        <f>SUM(C20:C26)/(7-(COUNTIF(C20:C26,"na")))</f>
        <v>2.7142857142857144</v>
      </c>
      <c r="F19" s="25">
        <f>(100/9)*3</f>
        <v>33.333333333333329</v>
      </c>
      <c r="G19" s="71"/>
      <c r="H19" s="72"/>
      <c r="I19" s="72"/>
      <c r="J19" s="73"/>
    </row>
    <row r="20" spans="1:10">
      <c r="A20" s="55" t="s">
        <v>26</v>
      </c>
      <c r="B20" t="s">
        <v>48</v>
      </c>
      <c r="C20" s="19">
        <v>2</v>
      </c>
      <c r="E20" s="1"/>
      <c r="F20" s="5"/>
      <c r="G20" s="71"/>
      <c r="H20" s="72"/>
      <c r="I20" s="72"/>
      <c r="J20" s="73"/>
    </row>
    <row r="21" spans="1:10">
      <c r="A21" s="55" t="s">
        <v>27</v>
      </c>
      <c r="B21" t="s">
        <v>49</v>
      </c>
      <c r="C21" s="19">
        <v>3</v>
      </c>
      <c r="E21" s="1"/>
      <c r="F21" s="5"/>
      <c r="G21" s="71"/>
      <c r="H21" s="72"/>
      <c r="I21" s="72"/>
      <c r="J21" s="73"/>
    </row>
    <row r="22" spans="1:10">
      <c r="A22" s="55" t="s">
        <v>28</v>
      </c>
      <c r="B22" t="s">
        <v>50</v>
      </c>
      <c r="C22" s="19">
        <v>2</v>
      </c>
      <c r="D22" s="4"/>
      <c r="E22" s="1"/>
      <c r="F22" s="5"/>
      <c r="G22" s="71"/>
      <c r="H22" s="72"/>
      <c r="I22" s="72"/>
      <c r="J22" s="73"/>
    </row>
    <row r="23" spans="1:10">
      <c r="A23" s="55" t="s">
        <v>36</v>
      </c>
      <c r="B23" s="4" t="s">
        <v>71</v>
      </c>
      <c r="C23" s="20">
        <v>2</v>
      </c>
      <c r="D23" s="4"/>
      <c r="E23" s="1"/>
      <c r="F23" s="5"/>
      <c r="G23" s="71"/>
      <c r="H23" s="72"/>
      <c r="I23" s="72"/>
      <c r="J23" s="73"/>
    </row>
    <row r="24" spans="1:10">
      <c r="A24" s="55" t="s">
        <v>37</v>
      </c>
      <c r="B24" t="s">
        <v>51</v>
      </c>
      <c r="C24" s="19">
        <v>4</v>
      </c>
      <c r="D24" s="4"/>
      <c r="E24" s="1"/>
      <c r="F24" s="5"/>
      <c r="G24" s="71"/>
      <c r="H24" s="72"/>
      <c r="I24" s="72"/>
      <c r="J24" s="73"/>
    </row>
    <row r="25" spans="1:10">
      <c r="A25" s="55" t="s">
        <v>38</v>
      </c>
      <c r="B25" t="s">
        <v>52</v>
      </c>
      <c r="C25" s="19">
        <v>2</v>
      </c>
      <c r="D25" s="4"/>
      <c r="E25" s="1"/>
      <c r="F25" s="5"/>
      <c r="G25" s="71"/>
      <c r="H25" s="72"/>
      <c r="I25" s="72"/>
      <c r="J25" s="73"/>
    </row>
    <row r="26" spans="1:10">
      <c r="A26" s="55" t="s">
        <v>39</v>
      </c>
      <c r="B26" s="4" t="s">
        <v>53</v>
      </c>
      <c r="C26" s="19">
        <v>4</v>
      </c>
      <c r="D26" s="4"/>
      <c r="E26" s="1"/>
      <c r="F26" s="5"/>
      <c r="G26" s="71"/>
      <c r="H26" s="72"/>
      <c r="I26" s="72"/>
      <c r="J26" s="73"/>
    </row>
    <row r="27" spans="1:10">
      <c r="A27" s="53" t="s">
        <v>93</v>
      </c>
      <c r="B27" s="52"/>
      <c r="C27" s="22"/>
      <c r="D27" s="21"/>
      <c r="E27" s="45">
        <f>SUM(C28:C33)/(6-(COUNTIF(C28:C33,"na")))</f>
        <v>5</v>
      </c>
      <c r="F27" s="25">
        <f>(100/9)*3</f>
        <v>33.333333333333329</v>
      </c>
      <c r="G27" s="71"/>
      <c r="H27" s="72"/>
      <c r="I27" s="72"/>
      <c r="J27" s="73"/>
    </row>
    <row r="28" spans="1:10">
      <c r="A28" s="55" t="s">
        <v>29</v>
      </c>
      <c r="B28" s="4" t="s">
        <v>69</v>
      </c>
      <c r="C28" s="19">
        <v>5</v>
      </c>
      <c r="D28" s="4"/>
      <c r="E28" s="6"/>
      <c r="F28" s="5"/>
      <c r="G28" s="71"/>
      <c r="H28" s="72"/>
      <c r="I28" s="72"/>
      <c r="J28" s="73"/>
    </row>
    <row r="29" spans="1:10">
      <c r="A29" s="55" t="s">
        <v>40</v>
      </c>
      <c r="B29" s="4" t="s">
        <v>70</v>
      </c>
      <c r="C29" s="19">
        <v>5</v>
      </c>
      <c r="D29" s="4"/>
      <c r="E29" s="1"/>
      <c r="F29" s="5"/>
      <c r="G29" s="71"/>
      <c r="H29" s="72"/>
      <c r="I29" s="72"/>
      <c r="J29" s="73"/>
    </row>
    <row r="30" spans="1:10">
      <c r="A30" s="55" t="s">
        <v>41</v>
      </c>
      <c r="B30" s="4" t="s">
        <v>60</v>
      </c>
      <c r="C30" s="19">
        <v>5</v>
      </c>
      <c r="D30" s="4"/>
      <c r="E30" s="1"/>
      <c r="F30" s="5"/>
      <c r="G30" s="71"/>
      <c r="H30" s="72"/>
      <c r="I30" s="72"/>
      <c r="J30" s="73"/>
    </row>
    <row r="31" spans="1:10">
      <c r="A31" s="55" t="s">
        <v>42</v>
      </c>
      <c r="B31" s="7" t="s">
        <v>54</v>
      </c>
      <c r="C31" s="19" t="s">
        <v>12</v>
      </c>
      <c r="D31" s="4"/>
      <c r="E31" s="1"/>
      <c r="F31" s="5"/>
      <c r="G31" s="71"/>
      <c r="H31" s="72"/>
      <c r="I31" s="72"/>
      <c r="J31" s="73"/>
    </row>
    <row r="32" spans="1:10">
      <c r="A32" s="55" t="s">
        <v>43</v>
      </c>
      <c r="B32" s="4" t="s">
        <v>61</v>
      </c>
      <c r="C32" s="19">
        <v>5</v>
      </c>
      <c r="D32" s="4"/>
      <c r="E32" s="1"/>
      <c r="F32" s="5"/>
      <c r="G32" s="39" t="s">
        <v>18</v>
      </c>
      <c r="H32" s="21"/>
      <c r="I32" s="17"/>
      <c r="J32" s="46">
        <f>VLOOKUP(I33,Rundung,2)</f>
        <v>5</v>
      </c>
    </row>
    <row r="33" spans="1:11" ht="15.75" thickBot="1">
      <c r="A33" s="56" t="s">
        <v>44</v>
      </c>
      <c r="B33" s="23" t="s">
        <v>62</v>
      </c>
      <c r="C33" s="26">
        <v>5</v>
      </c>
      <c r="D33" s="23"/>
      <c r="E33" s="27"/>
      <c r="F33" s="28">
        <f>SUM(F9:F32)</f>
        <v>99.999999999999986</v>
      </c>
      <c r="G33" s="38"/>
      <c r="H33" s="44" t="s">
        <v>19</v>
      </c>
      <c r="I33" s="41">
        <f>IF(OR(E9=5,E14=5,E19=5,E27=5),5,SUM((E9*F9),(E14*F14),(E19*F19),(E27*F27))/F33)</f>
        <v>5</v>
      </c>
      <c r="J33" s="40"/>
    </row>
    <row r="34" spans="1:11" ht="4.9000000000000004" customHeight="1">
      <c r="K34" s="24"/>
    </row>
    <row r="35" spans="1:11">
      <c r="B35" s="63"/>
      <c r="C35" s="65" t="s">
        <v>118</v>
      </c>
      <c r="D35" s="65"/>
      <c r="E35" s="65"/>
      <c r="F35" s="65"/>
      <c r="G35" s="64" t="s">
        <v>94</v>
      </c>
      <c r="H35" s="64"/>
      <c r="J35" s="62" t="s">
        <v>89</v>
      </c>
    </row>
  </sheetData>
  <customSheetViews>
    <customSheetView guid="{9A607CE6-F805-D640-84F4-5D4B929712CB}" printArea="1" view="pageLayout">
      <selection activeCell="A12" sqref="A12"/>
      <pageMargins left="0.7" right="0.7" top="0.78791666666666671" bottom="0.98166666666666669" header="0.3" footer="0.3"/>
      <pageSetup paperSize="9" scale="93" orientation="landscape" r:id="rId1"/>
      <headerFooter differentFirst="1">
        <firstFooter xml:space="preserve">&amp;L&amp;"Roboto,Standard"(E-)Portfolio Bewertungsraster von René Barth &amp;KA6384A[D-3]&amp;K01+000
LINK D-3-Seite, auf der die Excel als Download angeboten wird&amp;RCC BY-SA 4.0 </firstFooter>
      </headerFooter>
    </customSheetView>
  </customSheetViews>
  <mergeCells count="7">
    <mergeCell ref="C3:F3"/>
    <mergeCell ref="G9:J31"/>
    <mergeCell ref="D8:E8"/>
    <mergeCell ref="A3:B3"/>
    <mergeCell ref="A4:B4"/>
    <mergeCell ref="A5:B5"/>
    <mergeCell ref="A6:B6"/>
  </mergeCells>
  <phoneticPr fontId="3" type="noConversion"/>
  <hyperlinks>
    <hyperlink ref="C35" r:id="rId2" tooltip="Link zur Quelle (D-3 Webseite)" xr:uid="{85619D90-26E2-714D-BE7A-D994B9EF8B27}"/>
    <hyperlink ref="J35" r:id="rId3" tooltip="Link zu den Urheberrechtsinformationen" display="CC BY-SA 4.0" xr:uid="{3B2C2FF2-5312-5440-8247-D95B09D2F5E4}"/>
  </hyperlinks>
  <printOptions horizontalCentered="1" verticalCentered="1"/>
  <pageMargins left="0.50925925900000002" right="0.45" top="0.78791666666666704" bottom="0.77" header="0.3" footer="0.3"/>
  <pageSetup paperSize="9" scale="96" orientation="landscape" r:id="rId4"/>
  <headerFooter differentFirst="1"/>
  <drawing r:id="rId5"/>
  <extLst>
    <ext xmlns:x14="http://schemas.microsoft.com/office/spreadsheetml/2009/9/main" uri="{CCE6A557-97BC-4b89-ADB6-D9C93CAAB3DF}">
      <x14:dataValidations xmlns:xm="http://schemas.microsoft.com/office/excel/2006/main" xWindow="1088" yWindow="458" count="3">
        <x14:dataValidation type="list" allowBlank="1" showErrorMessage="1" errorTitle="Falsche Eingabe" error="Hier bitte nur ganze Noten {1,2,3,4,5} oder &quot;na&quot; für &quot;nicht anwendbar&quot; eingeben." promptTitle="Generelle Information:" prompt="Es darf nicht in alle Zellen des Bereichs A: Thema &quot;na&quot; eingetragen werden. Mindestens einmal muss eine Note {1,2,3,4,5} vergeben werden." xr:uid="{0084E314-FF56-482E-B628-25549304EC7C}">
          <x14:formula1>
            <xm:f>Rundungstabelle!$I$4:$I$9</xm:f>
          </x14:formula1>
          <xm:sqref>C10:C13 C15:C18</xm:sqref>
        </x14:dataValidation>
        <x14:dataValidation type="list" allowBlank="1" showInputMessage="1" showErrorMessage="1" errorTitle="Falsche Eingabe" error="Hier bitte nur ganze Noten {1,2,3,4,5}  eingeben. &quot;na&quot; kann nicht eingegeben werden, da jede Arbeit ein Ergebnis haben sollte." xr:uid="{D5143C9A-3055-4F71-BEA5-612453FA361F}">
          <x14:formula1>
            <xm:f>Rundungstabelle!$I$4:$I$9</xm:f>
          </x14:formula1>
          <xm:sqref>C28:C33</xm:sqref>
        </x14:dataValidation>
        <x14:dataValidation type="list" allowBlank="1" showInputMessage="1" showErrorMessage="1" xr:uid="{0956ED4D-C70C-4000-9CA7-EC53CC983536}">
          <x14:formula1>
            <xm:f>Rundungstabelle!$I$4:$I$9</xm:f>
          </x14:formula1>
          <xm:sqref>C20:C26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7B580-58F6-46C0-BF56-D3E37037A312}">
  <sheetPr codeName="Tabelle2"/>
  <dimension ref="C3:I25"/>
  <sheetViews>
    <sheetView zoomScaleNormal="100" workbookViewId="0">
      <selection activeCell="E30" sqref="E30"/>
    </sheetView>
  </sheetViews>
  <sheetFormatPr baseColWidth="10" defaultRowHeight="15"/>
  <cols>
    <col min="6" max="6" width="25.7109375" customWidth="1"/>
    <col min="7" max="7" width="23.42578125" customWidth="1"/>
    <col min="9" max="9" width="20.42578125" customWidth="1"/>
  </cols>
  <sheetData>
    <row r="3" spans="3:9">
      <c r="C3" t="s">
        <v>9</v>
      </c>
      <c r="D3" t="s">
        <v>10</v>
      </c>
      <c r="I3" t="s">
        <v>11</v>
      </c>
    </row>
    <row r="4" spans="3:9">
      <c r="C4" s="1">
        <v>1</v>
      </c>
      <c r="D4" s="2">
        <v>1</v>
      </c>
      <c r="I4">
        <v>1</v>
      </c>
    </row>
    <row r="5" spans="3:9">
      <c r="C5" s="1">
        <v>1.1599999999999999</v>
      </c>
      <c r="D5" s="2">
        <v>1.3</v>
      </c>
      <c r="I5">
        <v>2</v>
      </c>
    </row>
    <row r="6" spans="3:9">
      <c r="C6" s="1">
        <v>1.56</v>
      </c>
      <c r="D6" s="2">
        <v>1.7</v>
      </c>
      <c r="I6">
        <v>3</v>
      </c>
    </row>
    <row r="7" spans="3:9">
      <c r="C7" s="1">
        <v>1.86</v>
      </c>
      <c r="D7" s="2">
        <v>2</v>
      </c>
      <c r="I7">
        <v>4</v>
      </c>
    </row>
    <row r="8" spans="3:9">
      <c r="C8" s="1">
        <v>2.16</v>
      </c>
      <c r="D8" s="2">
        <v>2.2999999999999998</v>
      </c>
      <c r="I8">
        <v>5</v>
      </c>
    </row>
    <row r="9" spans="3:9">
      <c r="C9" s="1">
        <v>2.56</v>
      </c>
      <c r="D9" s="2">
        <v>2.7</v>
      </c>
      <c r="I9" t="s">
        <v>12</v>
      </c>
    </row>
    <row r="10" spans="3:9">
      <c r="C10" s="1">
        <v>2.86</v>
      </c>
      <c r="D10" s="2">
        <v>3</v>
      </c>
    </row>
    <row r="11" spans="3:9">
      <c r="C11" s="1">
        <v>3.16</v>
      </c>
      <c r="D11" s="2">
        <v>3.3</v>
      </c>
    </row>
    <row r="12" spans="3:9">
      <c r="C12" s="1">
        <v>3.56</v>
      </c>
      <c r="D12" s="2">
        <v>3.7</v>
      </c>
    </row>
    <row r="13" spans="3:9">
      <c r="C13" s="1">
        <v>3.86</v>
      </c>
      <c r="D13" s="2">
        <v>4</v>
      </c>
    </row>
    <row r="14" spans="3:9">
      <c r="C14" s="1">
        <v>4.3</v>
      </c>
      <c r="D14" s="2">
        <v>5</v>
      </c>
    </row>
    <row r="15" spans="3:9">
      <c r="C15" s="1"/>
      <c r="D15" s="2"/>
    </row>
    <row r="16" spans="3:9">
      <c r="C16" s="1"/>
      <c r="D16" s="2"/>
    </row>
    <row r="17" spans="3:7">
      <c r="C17" s="1"/>
      <c r="D17" s="2"/>
    </row>
    <row r="18" spans="3:7">
      <c r="C18" s="1"/>
      <c r="D18" s="2"/>
    </row>
    <row r="19" spans="3:7">
      <c r="C19" s="1"/>
      <c r="D19" s="2"/>
    </row>
    <row r="20" spans="3:7">
      <c r="C20" s="1"/>
      <c r="D20" s="2"/>
    </row>
    <row r="21" spans="3:7" ht="15.75" thickBot="1">
      <c r="C21" s="1"/>
      <c r="D21" s="2"/>
    </row>
    <row r="22" spans="3:7" ht="15.75" thickTop="1">
      <c r="F22" s="14" t="s">
        <v>55</v>
      </c>
      <c r="G22" s="9"/>
    </row>
    <row r="23" spans="3:7">
      <c r="F23" s="10" t="s">
        <v>56</v>
      </c>
      <c r="G23" s="11" t="s">
        <v>57</v>
      </c>
    </row>
    <row r="24" spans="3:7" ht="15.75" thickBot="1">
      <c r="F24" s="12"/>
      <c r="G24" s="13" t="e">
        <f>VLOOKUP(F24,Rundung,2)</f>
        <v>#N/A</v>
      </c>
    </row>
    <row r="25" spans="3:7" ht="15.75" thickTop="1"/>
  </sheetData>
  <sheetProtection sheet="1" objects="1" scenarios="1"/>
  <customSheetViews>
    <customSheetView guid="{9A607CE6-F805-D640-84F4-5D4B929712CB}">
      <selection activeCell="G15" sqref="G15"/>
      <pageMargins left="0.7" right="0.7" top="0.78740157499999996" bottom="0.78740157499999996" header="0.3" footer="0.3"/>
    </customSheetView>
  </customSheetViews>
  <pageMargins left="0.7" right="0.7" top="0.78740157499999996" bottom="0.78740157499999996" header="0.3" footer="0.3"/>
  <pageSetup paperSize="9" scale="91"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D45FB-0E00-479A-AF72-E00CA068FC0D}">
  <sheetPr codeName="Tabelle3">
    <pageSetUpPr fitToPage="1"/>
  </sheetPr>
  <dimension ref="A1:J36"/>
  <sheetViews>
    <sheetView tabSelected="1" zoomScaleNormal="100" zoomScalePageLayoutView="85" workbookViewId="0">
      <selection activeCell="B37" sqref="B37"/>
    </sheetView>
  </sheetViews>
  <sheetFormatPr baseColWidth="10" defaultRowHeight="15"/>
  <cols>
    <col min="1" max="1" width="29.7109375" customWidth="1"/>
    <col min="2" max="2" width="132" customWidth="1"/>
    <col min="3" max="3" width="46.7109375" customWidth="1"/>
  </cols>
  <sheetData>
    <row r="1" spans="1:3">
      <c r="A1" s="58" t="s">
        <v>108</v>
      </c>
      <c r="B1" s="87"/>
      <c r="C1" s="88"/>
    </row>
    <row r="2" spans="1:3" ht="30" customHeight="1">
      <c r="A2" s="57" t="s">
        <v>74</v>
      </c>
      <c r="B2" s="84" t="s">
        <v>0</v>
      </c>
      <c r="C2" s="85"/>
    </row>
    <row r="3" spans="1:3" ht="30" customHeight="1">
      <c r="A3" s="59" t="s">
        <v>75</v>
      </c>
      <c r="B3" s="80" t="s">
        <v>1</v>
      </c>
      <c r="C3" s="81"/>
    </row>
    <row r="4" spans="1:3" ht="43.5" customHeight="1">
      <c r="A4" s="57" t="s">
        <v>76</v>
      </c>
      <c r="B4" s="84" t="s">
        <v>102</v>
      </c>
      <c r="C4" s="85"/>
    </row>
    <row r="5" spans="1:3" ht="30" customHeight="1">
      <c r="A5" s="59" t="s">
        <v>77</v>
      </c>
      <c r="B5" s="80" t="s">
        <v>64</v>
      </c>
      <c r="C5" s="81"/>
    </row>
    <row r="6" spans="1:3">
      <c r="A6" s="58" t="s">
        <v>109</v>
      </c>
      <c r="B6" s="82"/>
      <c r="C6" s="83"/>
    </row>
    <row r="7" spans="1:3" ht="30" customHeight="1">
      <c r="A7" s="57" t="s">
        <v>78</v>
      </c>
      <c r="B7" s="84" t="s">
        <v>2</v>
      </c>
      <c r="C7" s="85"/>
    </row>
    <row r="8" spans="1:3" ht="30" customHeight="1">
      <c r="A8" s="59" t="s">
        <v>79</v>
      </c>
      <c r="B8" s="80" t="s">
        <v>72</v>
      </c>
      <c r="C8" s="81"/>
    </row>
    <row r="9" spans="1:3" ht="30.6" customHeight="1">
      <c r="A9" s="57" t="s">
        <v>104</v>
      </c>
      <c r="B9" s="84" t="s">
        <v>65</v>
      </c>
      <c r="C9" s="85"/>
    </row>
    <row r="10" spans="1:3" ht="30.6" customHeight="1">
      <c r="A10" s="59" t="s">
        <v>80</v>
      </c>
      <c r="B10" s="80" t="s">
        <v>73</v>
      </c>
      <c r="C10" s="81"/>
    </row>
    <row r="11" spans="1:3">
      <c r="A11" s="58" t="s">
        <v>110</v>
      </c>
      <c r="B11" s="82"/>
      <c r="C11" s="83"/>
    </row>
    <row r="12" spans="1:3" ht="30" customHeight="1">
      <c r="A12" s="57" t="s">
        <v>81</v>
      </c>
      <c r="B12" s="84" t="s">
        <v>3</v>
      </c>
      <c r="C12" s="85"/>
    </row>
    <row r="13" spans="1:3" ht="30" customHeight="1">
      <c r="A13" s="59" t="s">
        <v>82</v>
      </c>
      <c r="B13" s="80" t="s">
        <v>4</v>
      </c>
      <c r="C13" s="81"/>
    </row>
    <row r="14" spans="1:3" ht="30" customHeight="1">
      <c r="A14" s="57" t="s">
        <v>83</v>
      </c>
      <c r="B14" s="84" t="s">
        <v>5</v>
      </c>
      <c r="C14" s="85"/>
    </row>
    <row r="15" spans="1:3" ht="30.6" customHeight="1">
      <c r="A15" s="59" t="s">
        <v>113</v>
      </c>
      <c r="B15" s="80" t="s">
        <v>103</v>
      </c>
      <c r="C15" s="81"/>
    </row>
    <row r="16" spans="1:3" ht="30" customHeight="1">
      <c r="A16" s="57" t="s">
        <v>84</v>
      </c>
      <c r="B16" s="84" t="s">
        <v>6</v>
      </c>
      <c r="C16" s="85"/>
    </row>
    <row r="17" spans="1:10" ht="30" customHeight="1">
      <c r="A17" s="59" t="s">
        <v>120</v>
      </c>
      <c r="B17" s="80" t="s">
        <v>100</v>
      </c>
      <c r="C17" s="81"/>
    </row>
    <row r="18" spans="1:10" ht="30" customHeight="1">
      <c r="A18" s="57" t="s">
        <v>85</v>
      </c>
      <c r="B18" s="84" t="s">
        <v>7</v>
      </c>
      <c r="C18" s="85"/>
    </row>
    <row r="19" spans="1:10">
      <c r="A19" s="58" t="s">
        <v>111</v>
      </c>
      <c r="B19" s="82"/>
      <c r="C19" s="83"/>
    </row>
    <row r="20" spans="1:10" ht="30.6" customHeight="1">
      <c r="A20" s="57" t="s">
        <v>107</v>
      </c>
      <c r="B20" s="84" t="s">
        <v>66</v>
      </c>
      <c r="C20" s="85"/>
    </row>
    <row r="21" spans="1:10" ht="30.6" customHeight="1">
      <c r="A21" s="59" t="s">
        <v>114</v>
      </c>
      <c r="B21" s="80" t="s">
        <v>8</v>
      </c>
      <c r="C21" s="81"/>
    </row>
    <row r="22" spans="1:10" ht="30.6" customHeight="1">
      <c r="A22" s="57" t="s">
        <v>106</v>
      </c>
      <c r="B22" s="84" t="s">
        <v>67</v>
      </c>
      <c r="C22" s="85"/>
    </row>
    <row r="23" spans="1:10" ht="30" customHeight="1">
      <c r="A23" s="59" t="s">
        <v>86</v>
      </c>
      <c r="B23" s="80" t="s">
        <v>68</v>
      </c>
      <c r="C23" s="81"/>
    </row>
    <row r="24" spans="1:10" ht="30.6" customHeight="1">
      <c r="A24" s="57" t="s">
        <v>105</v>
      </c>
      <c r="B24" s="84" t="s">
        <v>115</v>
      </c>
      <c r="C24" s="85"/>
    </row>
    <row r="25" spans="1:10" ht="30" customHeight="1">
      <c r="A25" s="59" t="s">
        <v>87</v>
      </c>
      <c r="B25" s="80" t="s">
        <v>101</v>
      </c>
      <c r="C25" s="81"/>
    </row>
    <row r="26" spans="1:10" s="8" customFormat="1">
      <c r="A26" s="58" t="s">
        <v>112</v>
      </c>
      <c r="B26" s="82"/>
      <c r="C26" s="83"/>
    </row>
    <row r="27" spans="1:10" s="8" customFormat="1" ht="30" customHeight="1">
      <c r="A27" s="57" t="s">
        <v>88</v>
      </c>
      <c r="B27" s="84" t="s">
        <v>63</v>
      </c>
      <c r="C27" s="85"/>
    </row>
    <row r="28" spans="1:10" ht="15" customHeight="1">
      <c r="B28" s="60" t="s">
        <v>117</v>
      </c>
      <c r="C28" s="61" t="s">
        <v>116</v>
      </c>
      <c r="D28" s="49"/>
      <c r="E28" s="49"/>
      <c r="F28" s="16"/>
      <c r="G28" s="51"/>
      <c r="H28" s="16"/>
      <c r="I28" s="16"/>
      <c r="J28" s="50"/>
    </row>
    <row r="32" spans="1:10">
      <c r="A32" s="86"/>
      <c r="B32" s="86"/>
    </row>
    <row r="36" spans="1:2">
      <c r="A36" s="86"/>
      <c r="B36" s="86"/>
    </row>
  </sheetData>
  <customSheetViews>
    <customSheetView guid="{9A607CE6-F805-D640-84F4-5D4B929712CB}" printArea="1" view="pageLayout">
      <selection activeCell="A13" sqref="A13"/>
      <pageMargins left="0.7" right="0.7" top="0.78740157499999996" bottom="0.78740157499999996" header="0.3" footer="0.3"/>
      <pageSetup paperSize="9" scale="80" orientation="landscape" r:id="rId1"/>
      <headerFooter differentFirst="1"/>
    </customSheetView>
  </customSheetViews>
  <mergeCells count="29">
    <mergeCell ref="A36:B36"/>
    <mergeCell ref="A32:B32"/>
    <mergeCell ref="B1:C1"/>
    <mergeCell ref="B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24:C24"/>
    <mergeCell ref="B25:C25"/>
    <mergeCell ref="B26:C26"/>
    <mergeCell ref="B27:C27"/>
    <mergeCell ref="B19:C19"/>
    <mergeCell ref="B20:C20"/>
    <mergeCell ref="B21:C21"/>
    <mergeCell ref="B22:C22"/>
    <mergeCell ref="B23:C23"/>
  </mergeCells>
  <hyperlinks>
    <hyperlink ref="B28" r:id="rId2" tooltip="Link zur Quelle (D-3 Webseite)" display="Bewertungsraster von René Barth [D-3]" xr:uid="{85B87C91-3598-744C-94A7-5832E1CF5B63}"/>
    <hyperlink ref="C28" r:id="rId3" tooltip="Link zu den Urheberrechtsinformationen" display="CC BY-SA 4.0" xr:uid="{8F9E2407-BEDA-4F47-A748-03F6051CF136}"/>
  </hyperlinks>
  <pageMargins left="0.70866141732283472" right="0.70866141732283472" top="0.78740157480314965" bottom="1.1023622047244095" header="0.31496062992125984" footer="0.31496062992125984"/>
  <pageSetup paperSize="9" scale="59" orientation="landscape" r:id="rId4"/>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Vorlage</vt:lpstr>
      <vt:lpstr>Rundungstabelle</vt:lpstr>
      <vt:lpstr>Kriterien</vt:lpstr>
      <vt:lpstr>Kriterien!Druckbereich</vt:lpstr>
      <vt:lpstr>Rundungstabelle!Druckbereich</vt:lpstr>
      <vt:lpstr>Vorlage!Druckbereich</vt:lpstr>
      <vt:lpstr>Rundung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Sönke</dc:creator>
  <cp:keywords/>
  <cp:lastModifiedBy>René Barth</cp:lastModifiedBy>
  <cp:lastPrinted>2020-04-06T08:26:22Z</cp:lastPrinted>
  <dcterms:created xsi:type="dcterms:W3CDTF">2020-02-18T13:41:53Z</dcterms:created>
  <dcterms:modified xsi:type="dcterms:W3CDTF">2020-04-28T05:31:42Z</dcterms:modified>
</cp:coreProperties>
</file>